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</sheets>
  <definedNames/>
  <calcPr fullCalcOnLoad="1"/>
</workbook>
</file>

<file path=xl/sharedStrings.xml><?xml version="1.0" encoding="utf-8"?>
<sst xmlns="http://schemas.openxmlformats.org/spreadsheetml/2006/main" count="58" uniqueCount="47">
  <si>
    <t>Сумма</t>
  </si>
  <si>
    <t>Вставка (проценты)</t>
  </si>
  <si>
    <t>Сумма вклада</t>
  </si>
  <si>
    <t>Срок вклада</t>
  </si>
  <si>
    <t>Простые проценты</t>
  </si>
  <si>
    <t>Сложные проценты</t>
  </si>
  <si>
    <t>Комбинированые схемы</t>
  </si>
  <si>
    <t>Ежегодная выплата</t>
  </si>
  <si>
    <t>Вставка (процент)</t>
  </si>
  <si>
    <t>Сумма вклада в конце периода</t>
  </si>
  <si>
    <t>Сумма выплате в начале года</t>
  </si>
  <si>
    <t xml:space="preserve">процентная вставка </t>
  </si>
  <si>
    <t>Комбинированные</t>
  </si>
  <si>
    <t>t1</t>
  </si>
  <si>
    <t>t2</t>
  </si>
  <si>
    <t>p=</t>
  </si>
  <si>
    <t>K=</t>
  </si>
  <si>
    <r>
      <t>V</t>
    </r>
    <r>
      <rPr>
        <vertAlign val="subscript"/>
        <sz val="10"/>
        <rFont val="Times New Roman"/>
        <family val="1"/>
      </rPr>
      <t>1=</t>
    </r>
    <r>
      <rPr>
        <sz val="10"/>
        <rFont val="Times New Roman"/>
        <family val="1"/>
      </rPr>
      <t xml:space="preserve"> </t>
    </r>
  </si>
  <si>
    <r>
      <t>V</t>
    </r>
    <r>
      <rPr>
        <vertAlign val="subscript"/>
        <sz val="10"/>
        <rFont val="Times New Roman"/>
        <family val="1"/>
      </rPr>
      <t>2=</t>
    </r>
    <r>
      <rPr>
        <sz val="10"/>
        <rFont val="Times New Roman"/>
        <family val="1"/>
      </rPr>
      <t xml:space="preserve"> </t>
    </r>
  </si>
  <si>
    <r>
      <t>S</t>
    </r>
    <r>
      <rPr>
        <vertAlign val="subscript"/>
        <sz val="10"/>
        <rFont val="Times New Roman"/>
        <family val="1"/>
      </rPr>
      <t>1=</t>
    </r>
  </si>
  <si>
    <r>
      <t>S</t>
    </r>
    <r>
      <rPr>
        <vertAlign val="subscript"/>
        <sz val="10"/>
        <rFont val="Times New Roman"/>
        <family val="1"/>
      </rPr>
      <t>2=</t>
    </r>
  </si>
  <si>
    <t>Примерно</t>
  </si>
  <si>
    <t>V=</t>
  </si>
  <si>
    <r>
      <t>S</t>
    </r>
    <r>
      <rPr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=</t>
    </r>
  </si>
  <si>
    <r>
      <t>S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=</t>
    </r>
  </si>
  <si>
    <r>
      <t>V</t>
    </r>
    <r>
      <rPr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=</t>
    </r>
  </si>
  <si>
    <r>
      <t>V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=</t>
    </r>
  </si>
  <si>
    <r>
      <t>S</t>
    </r>
    <r>
      <rPr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=</t>
    </r>
  </si>
  <si>
    <r>
      <t>V</t>
    </r>
    <r>
      <rPr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=</t>
    </r>
  </si>
  <si>
    <r>
      <t>V</t>
    </r>
    <r>
      <rPr>
        <b/>
        <sz val="10"/>
        <rFont val="Times New Roman"/>
        <family val="1"/>
      </rPr>
      <t>=</t>
    </r>
  </si>
  <si>
    <t xml:space="preserve">р =  </t>
  </si>
  <si>
    <t>t3</t>
  </si>
  <si>
    <r>
      <t>S</t>
    </r>
    <r>
      <rPr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=</t>
    </r>
  </si>
  <si>
    <r>
      <t>S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=</t>
    </r>
  </si>
  <si>
    <t>S</t>
  </si>
  <si>
    <t>t1=</t>
  </si>
  <si>
    <t>t2=</t>
  </si>
  <si>
    <t>t3=</t>
  </si>
  <si>
    <r>
      <t>V</t>
    </r>
    <r>
      <rPr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=Vn=</t>
    </r>
  </si>
  <si>
    <t>t=</t>
  </si>
  <si>
    <t>Vt=</t>
  </si>
  <si>
    <t>№</t>
  </si>
  <si>
    <t>Долг (БС)</t>
  </si>
  <si>
    <t>Выплата (ПЛТ)</t>
  </si>
  <si>
    <t xml:space="preserve">Остаток=Долг-Выплата </t>
  </si>
  <si>
    <t>Функция плт</t>
  </si>
  <si>
    <t>Функция БС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</si>
</sst>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&quot;р.&quot;"/>
    <numFmt numFmtId="187" formatCode="#,##0.00_р_."/>
    <numFmt numFmtId="188" formatCode="#,##0_р_.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2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9" fontId="0" fillId="0" borderId="0" xfId="17" applyAlignment="1">
      <alignment/>
    </xf>
    <xf numFmtId="0" fontId="0" fillId="0" borderId="0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85" fontId="0" fillId="0" borderId="0" xfId="0" applyNumberFormat="1" applyAlignment="1">
      <alignment/>
    </xf>
    <xf numFmtId="3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1" xfId="0" applyNumberForma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6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88" fontId="0" fillId="3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14" fontId="1" fillId="0" borderId="1" xfId="0" applyNumberFormat="1" applyFont="1" applyBorder="1" applyAlignment="1">
      <alignment/>
    </xf>
    <xf numFmtId="14" fontId="0" fillId="3" borderId="1" xfId="0" applyNumberFormat="1" applyFill="1" applyBorder="1" applyAlignment="1">
      <alignment/>
    </xf>
    <xf numFmtId="14" fontId="0" fillId="0" borderId="3" xfId="0" applyNumberFormat="1" applyBorder="1" applyAlignment="1">
      <alignment/>
    </xf>
    <xf numFmtId="14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86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186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8" fontId="7" fillId="0" borderId="4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8" fontId="0" fillId="2" borderId="1" xfId="0" applyNumberFormat="1" applyFill="1" applyBorder="1" applyAlignment="1">
      <alignment/>
    </xf>
    <xf numFmtId="8" fontId="0" fillId="3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Изменение остатка и выплат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7'!$C$1</c:f>
              <c:strCache>
                <c:ptCount val="1"/>
                <c:pt idx="0">
                  <c:v>Выплата (ПЛТ)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7'!$C$2:$C$6</c:f>
              <c:numCache/>
            </c:numRef>
          </c:val>
        </c:ser>
        <c:ser>
          <c:idx val="1"/>
          <c:order val="1"/>
          <c:tx>
            <c:strRef>
              <c:f>'Задание 7'!$D$1</c:f>
              <c:strCache>
                <c:ptCount val="1"/>
                <c:pt idx="0">
                  <c:v>Остаток=Долг-Выплата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7'!$D$2:$D$6</c:f>
              <c:numCache/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5</xdr:col>
      <xdr:colOff>704850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118110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20.8515625" style="0" customWidth="1"/>
    <col min="2" max="2" width="11.00390625" style="0" customWidth="1"/>
  </cols>
  <sheetData>
    <row r="1" spans="1:2" ht="12.75">
      <c r="A1" s="1" t="s">
        <v>2</v>
      </c>
      <c r="B1" s="2">
        <v>100000</v>
      </c>
    </row>
    <row r="2" spans="1:2" ht="12.75">
      <c r="A2" s="1" t="s">
        <v>1</v>
      </c>
      <c r="B2" s="6">
        <v>0.4</v>
      </c>
    </row>
    <row r="3" spans="1:2" ht="12.75">
      <c r="A3" s="1" t="s">
        <v>3</v>
      </c>
      <c r="B3">
        <v>1.5</v>
      </c>
    </row>
    <row r="5" spans="1:2" ht="12.75">
      <c r="A5" s="1" t="s">
        <v>4</v>
      </c>
      <c r="B5" s="5">
        <f>B1*(1+B2*B3)</f>
        <v>160000</v>
      </c>
    </row>
    <row r="6" spans="1:2" ht="12.75">
      <c r="A6" s="1" t="s">
        <v>5</v>
      </c>
      <c r="B6" s="5">
        <f>B1*(1+B2)^B3</f>
        <v>165650.23392678922</v>
      </c>
    </row>
    <row r="7" spans="1:2" ht="12.75">
      <c r="A7" s="4" t="s">
        <v>6</v>
      </c>
      <c r="B7" s="5">
        <f>B1*(1+B2)*(1+B2*0.5)</f>
        <v>168000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6"/>
  <sheetViews>
    <sheetView workbookViewId="0" topLeftCell="A1">
      <selection activeCell="D8" sqref="D8:D9"/>
    </sheetView>
  </sheetViews>
  <sheetFormatPr defaultColWidth="9.140625" defaultRowHeight="12.75"/>
  <cols>
    <col min="1" max="1" width="28.140625" style="0" customWidth="1"/>
    <col min="2" max="2" width="15.7109375" style="0" customWidth="1"/>
  </cols>
  <sheetData>
    <row r="1" spans="1:2" ht="12.75">
      <c r="A1" s="1" t="s">
        <v>7</v>
      </c>
      <c r="B1" s="11">
        <v>10000000</v>
      </c>
    </row>
    <row r="2" spans="1:2" ht="12.75">
      <c r="A2" s="1" t="s">
        <v>8</v>
      </c>
      <c r="B2" s="8">
        <v>0.65</v>
      </c>
    </row>
    <row r="3" spans="1:2" ht="12.75">
      <c r="A3" s="1" t="s">
        <v>3</v>
      </c>
      <c r="B3" s="9">
        <v>5</v>
      </c>
    </row>
    <row r="5" spans="1:2" ht="12.75">
      <c r="A5" s="7" t="s">
        <v>10</v>
      </c>
      <c r="B5" s="12">
        <f>PV(B2,B3,B1,,1)</f>
        <v>-23308980.952356856</v>
      </c>
    </row>
    <row r="6" spans="1:2" ht="12.75">
      <c r="A6" s="7" t="s">
        <v>9</v>
      </c>
      <c r="B6" s="12">
        <f>PV(B2,B3,B1,,0)</f>
        <v>-14126655.12264052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18.140625" style="0" customWidth="1"/>
    <col min="2" max="2" width="11.421875" style="0" customWidth="1"/>
  </cols>
  <sheetData>
    <row r="1" spans="1:2" ht="12.75">
      <c r="A1" s="1" t="s">
        <v>3</v>
      </c>
      <c r="B1" s="10">
        <v>2.5</v>
      </c>
    </row>
    <row r="2" spans="1:2" ht="12.75">
      <c r="A2" s="1" t="s">
        <v>11</v>
      </c>
      <c r="B2" s="3">
        <v>0.4</v>
      </c>
    </row>
    <row r="3" spans="1:2" ht="12.75">
      <c r="A3" s="1" t="s">
        <v>0</v>
      </c>
      <c r="B3" s="2">
        <v>30000000</v>
      </c>
    </row>
    <row r="5" spans="1:2" ht="12.75">
      <c r="A5" s="1" t="s">
        <v>5</v>
      </c>
      <c r="B5" s="5">
        <f>B3/(1+B2)^B1</f>
        <v>12936034.511150764</v>
      </c>
    </row>
    <row r="6" spans="1:2" ht="12.75">
      <c r="A6" s="1" t="s">
        <v>12</v>
      </c>
      <c r="B6" s="5">
        <f>B3/(POWER(1+B2,2)*(1+B2*0.5))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H8"/>
  <sheetViews>
    <sheetView workbookViewId="0" topLeftCell="A1">
      <selection activeCell="H1" sqref="H1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11.8515625" style="0" customWidth="1"/>
    <col min="4" max="4" width="10.140625" style="0" customWidth="1"/>
    <col min="5" max="5" width="10.8515625" style="0" customWidth="1"/>
    <col min="8" max="8" width="13.00390625" style="0" customWidth="1"/>
  </cols>
  <sheetData>
    <row r="1" spans="1:8" ht="14.25">
      <c r="A1" s="14" t="s">
        <v>19</v>
      </c>
      <c r="B1" s="24">
        <v>100000</v>
      </c>
      <c r="C1" s="16"/>
      <c r="D1" s="14" t="s">
        <v>17</v>
      </c>
      <c r="E1" s="27">
        <v>36203</v>
      </c>
      <c r="G1" t="s">
        <v>13</v>
      </c>
      <c r="H1" s="29">
        <f>C4-E1</f>
        <v>52</v>
      </c>
    </row>
    <row r="2" spans="1:8" ht="14.25">
      <c r="A2" s="14" t="s">
        <v>20</v>
      </c>
      <c r="B2" s="25">
        <v>150000</v>
      </c>
      <c r="C2" s="16"/>
      <c r="D2" s="14" t="s">
        <v>18</v>
      </c>
      <c r="E2" s="27">
        <v>36234</v>
      </c>
      <c r="G2" t="s">
        <v>14</v>
      </c>
      <c r="H2" s="29">
        <f>C4-E2</f>
        <v>21</v>
      </c>
    </row>
    <row r="3" spans="1:5" ht="12.75">
      <c r="A3" s="16"/>
      <c r="B3" s="16"/>
      <c r="C3" s="16"/>
      <c r="D3" s="16"/>
      <c r="E3" s="16"/>
    </row>
    <row r="4" spans="1:7" ht="12.75">
      <c r="A4" s="16"/>
      <c r="B4" s="17" t="s">
        <v>22</v>
      </c>
      <c r="C4" s="26">
        <v>36255</v>
      </c>
      <c r="D4" s="16"/>
      <c r="E4" s="16"/>
      <c r="G4" s="13"/>
    </row>
    <row r="5" spans="1:5" ht="12.75">
      <c r="A5" s="16"/>
      <c r="B5" s="16"/>
      <c r="C5" s="16"/>
      <c r="D5" s="16"/>
      <c r="E5" s="16"/>
    </row>
    <row r="6" spans="1:5" ht="12.75">
      <c r="A6" s="14" t="s">
        <v>15</v>
      </c>
      <c r="B6" s="23">
        <v>0.5</v>
      </c>
      <c r="C6" s="16"/>
      <c r="D6" s="16"/>
      <c r="E6" s="16"/>
    </row>
    <row r="7" spans="1:5" ht="12.75">
      <c r="A7" s="17" t="s">
        <v>16</v>
      </c>
      <c r="B7" s="17">
        <v>360</v>
      </c>
      <c r="C7" s="16"/>
      <c r="D7" s="16"/>
      <c r="E7" s="16"/>
    </row>
    <row r="8" spans="1:5" ht="12.75">
      <c r="A8" s="14" t="s">
        <v>21</v>
      </c>
      <c r="B8" s="28">
        <f>B1*(1+B6*H1/B7)+B2*(1+B6*H2/B7)</f>
        <v>261597.2222222222</v>
      </c>
      <c r="C8" s="16"/>
      <c r="D8" s="16"/>
      <c r="E8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H9"/>
  <sheetViews>
    <sheetView workbookViewId="0" topLeftCell="A1">
      <selection activeCell="H5" sqref="H5"/>
    </sheetView>
  </sheetViews>
  <sheetFormatPr defaultColWidth="9.140625" defaultRowHeight="12.75"/>
  <cols>
    <col min="2" max="2" width="9.57421875" style="0" customWidth="1"/>
    <col min="5" max="5" width="10.28125" style="0" customWidth="1"/>
    <col min="8" max="8" width="11.28125" style="0" customWidth="1"/>
  </cols>
  <sheetData>
    <row r="1" spans="1:8" ht="14.25">
      <c r="A1" s="19" t="s">
        <v>23</v>
      </c>
      <c r="B1" s="15">
        <v>100000</v>
      </c>
      <c r="C1" s="16"/>
      <c r="D1" s="19" t="s">
        <v>25</v>
      </c>
      <c r="E1" s="33">
        <v>36295</v>
      </c>
      <c r="F1" s="21"/>
      <c r="G1" s="21" t="s">
        <v>35</v>
      </c>
      <c r="H1" s="30">
        <f>C5-E1</f>
        <v>78</v>
      </c>
    </row>
    <row r="2" spans="1:8" ht="14.25">
      <c r="A2" s="19" t="s">
        <v>24</v>
      </c>
      <c r="B2" s="18">
        <v>150000</v>
      </c>
      <c r="C2" s="16"/>
      <c r="D2" s="19" t="s">
        <v>26</v>
      </c>
      <c r="E2" s="34">
        <v>36326</v>
      </c>
      <c r="F2" s="21"/>
      <c r="G2" s="21" t="s">
        <v>36</v>
      </c>
      <c r="H2" s="30">
        <f>C5-E2</f>
        <v>47</v>
      </c>
    </row>
    <row r="3" spans="1:8" ht="14.25">
      <c r="A3" s="19" t="s">
        <v>27</v>
      </c>
      <c r="B3" s="18">
        <v>200000</v>
      </c>
      <c r="C3" s="16"/>
      <c r="D3" s="19" t="s">
        <v>28</v>
      </c>
      <c r="E3" s="34">
        <v>36387</v>
      </c>
      <c r="F3" s="21"/>
      <c r="G3" s="21" t="s">
        <v>37</v>
      </c>
      <c r="H3" s="30">
        <f>C5-E3</f>
        <v>-14</v>
      </c>
    </row>
    <row r="4" spans="1:7" ht="12.75">
      <c r="A4" s="16"/>
      <c r="B4" s="16"/>
      <c r="C4" s="16"/>
      <c r="D4" s="16"/>
      <c r="E4" s="35"/>
      <c r="F4" s="21"/>
      <c r="G4" s="21"/>
    </row>
    <row r="5" spans="1:7" ht="12.75">
      <c r="A5" s="16"/>
      <c r="B5" s="14" t="s">
        <v>29</v>
      </c>
      <c r="C5" s="31">
        <v>36373</v>
      </c>
      <c r="D5" s="16"/>
      <c r="E5" s="35"/>
      <c r="F5" s="21"/>
      <c r="G5" s="21"/>
    </row>
    <row r="6" spans="1:7" ht="12.75">
      <c r="A6" s="16"/>
      <c r="B6" s="16"/>
      <c r="C6" s="16"/>
      <c r="D6" s="16"/>
      <c r="E6" s="35"/>
      <c r="F6" s="21"/>
      <c r="G6" s="21"/>
    </row>
    <row r="7" spans="1:7" ht="12.75">
      <c r="A7" s="19" t="s">
        <v>30</v>
      </c>
      <c r="B7" s="22">
        <v>0.8</v>
      </c>
      <c r="C7" s="16"/>
      <c r="D7" s="16"/>
      <c r="E7" s="35"/>
      <c r="F7" s="21"/>
      <c r="G7" s="21"/>
    </row>
    <row r="8" spans="1:7" ht="12.75">
      <c r="A8" s="16" t="s">
        <v>16</v>
      </c>
      <c r="B8" s="16">
        <v>360</v>
      </c>
      <c r="C8" s="16"/>
      <c r="D8" s="16"/>
      <c r="E8" s="35"/>
      <c r="F8" s="21"/>
      <c r="G8" s="21"/>
    </row>
    <row r="9" spans="1:7" ht="12.75">
      <c r="A9" s="14" t="s">
        <v>21</v>
      </c>
      <c r="B9" s="20">
        <f>B1*(1+B7*H1/B8)+B2*(1+B7*H2/B8)+B3*(1+B7*H3/B8)</f>
        <v>476777.77777777775</v>
      </c>
      <c r="C9" s="16"/>
      <c r="D9" s="16"/>
      <c r="E9" s="35"/>
      <c r="F9" s="21"/>
      <c r="G9" s="2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H7"/>
  <sheetViews>
    <sheetView workbookViewId="0" topLeftCell="A1">
      <selection activeCell="H7" sqref="H7"/>
    </sheetView>
  </sheetViews>
  <sheetFormatPr defaultColWidth="9.140625" defaultRowHeight="12.75"/>
  <cols>
    <col min="1" max="1" width="9.7109375" style="0" customWidth="1"/>
    <col min="7" max="7" width="11.8515625" style="0" customWidth="1"/>
    <col min="8" max="8" width="10.140625" style="0" bestFit="1" customWidth="1"/>
  </cols>
  <sheetData>
    <row r="1" spans="1:8" ht="14.25">
      <c r="A1" s="37" t="s">
        <v>32</v>
      </c>
      <c r="B1" s="38">
        <v>1000</v>
      </c>
      <c r="C1" s="39"/>
      <c r="D1" s="37" t="s">
        <v>25</v>
      </c>
      <c r="E1" s="40">
        <v>36596</v>
      </c>
      <c r="F1" s="39"/>
      <c r="G1" s="39" t="s">
        <v>13</v>
      </c>
      <c r="H1" s="43">
        <f>E3-E1</f>
        <v>56</v>
      </c>
    </row>
    <row r="2" spans="1:8" ht="14.25">
      <c r="A2" s="37" t="s">
        <v>33</v>
      </c>
      <c r="B2" s="38">
        <v>2000</v>
      </c>
      <c r="C2" s="39"/>
      <c r="D2" s="37" t="s">
        <v>26</v>
      </c>
      <c r="E2" s="40">
        <v>36636</v>
      </c>
      <c r="F2" s="39"/>
      <c r="G2" s="39" t="s">
        <v>14</v>
      </c>
      <c r="H2" s="43">
        <f>E3-E2</f>
        <v>16</v>
      </c>
    </row>
    <row r="3" spans="1:8" ht="14.25">
      <c r="A3" s="37" t="s">
        <v>27</v>
      </c>
      <c r="B3" s="38">
        <v>5000</v>
      </c>
      <c r="C3" s="39"/>
      <c r="D3" s="37" t="s">
        <v>38</v>
      </c>
      <c r="E3" s="40">
        <v>36652</v>
      </c>
      <c r="F3" s="39"/>
      <c r="G3" s="39" t="s">
        <v>31</v>
      </c>
      <c r="H3" s="43">
        <f>E3-E3</f>
        <v>0</v>
      </c>
    </row>
    <row r="4" spans="1:8" ht="12.75">
      <c r="A4" s="39"/>
      <c r="B4" s="39"/>
      <c r="C4" s="39"/>
      <c r="D4" s="39"/>
      <c r="E4" s="39"/>
      <c r="F4" s="39"/>
      <c r="G4" s="39"/>
      <c r="H4" s="43"/>
    </row>
    <row r="5" spans="1:8" ht="12.75">
      <c r="A5" s="42" t="s">
        <v>34</v>
      </c>
      <c r="B5" s="41">
        <v>8000</v>
      </c>
      <c r="C5" s="39"/>
      <c r="D5" s="39"/>
      <c r="E5" s="39"/>
      <c r="F5" s="39"/>
      <c r="G5" s="39" t="s">
        <v>39</v>
      </c>
      <c r="H5" s="44">
        <f>(B1*H1+B2*H2+B3*H3)/(B1+B2+B3)</f>
        <v>11</v>
      </c>
    </row>
    <row r="6" spans="1:8" ht="12.75">
      <c r="A6" s="42" t="s">
        <v>16</v>
      </c>
      <c r="B6" s="38">
        <v>360</v>
      </c>
      <c r="C6" s="39"/>
      <c r="D6" s="39"/>
      <c r="E6" s="39"/>
      <c r="F6" s="39"/>
      <c r="G6" s="39"/>
      <c r="H6" s="39"/>
    </row>
    <row r="7" spans="1:8" ht="12.75">
      <c r="A7" s="39"/>
      <c r="B7" s="39"/>
      <c r="C7" s="39"/>
      <c r="D7" s="39"/>
      <c r="E7" s="39"/>
      <c r="F7" s="39"/>
      <c r="G7" s="36" t="s">
        <v>40</v>
      </c>
      <c r="H7" s="32">
        <f>E3-H5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H6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13.28125" style="0" customWidth="1"/>
    <col min="4" max="4" width="14.140625" style="0" customWidth="1"/>
    <col min="5" max="6" width="11.8515625" style="0" customWidth="1"/>
    <col min="7" max="7" width="12.57421875" style="0" customWidth="1"/>
    <col min="8" max="8" width="14.421875" style="0" bestFit="1" customWidth="1"/>
  </cols>
  <sheetData>
    <row r="1" spans="1:8" ht="29.25" customHeight="1">
      <c r="A1" s="45" t="s">
        <v>41</v>
      </c>
      <c r="B1" s="45" t="s">
        <v>42</v>
      </c>
      <c r="C1" s="45" t="s">
        <v>43</v>
      </c>
      <c r="D1" s="45" t="s">
        <v>44</v>
      </c>
      <c r="G1" s="48" t="s">
        <v>45</v>
      </c>
      <c r="H1" s="50">
        <f>PMT(9%,5,-24000000)</f>
        <v>6170218.966961876</v>
      </c>
    </row>
    <row r="2" spans="1:8" ht="12.75">
      <c r="A2" s="46">
        <v>1</v>
      </c>
      <c r="B2" s="51">
        <f>FV(9%,1,,-24000000)</f>
        <v>26160000.000000004</v>
      </c>
      <c r="C2" s="50">
        <f>PMT(9%,5,-24000000)</f>
        <v>6170218.966961876</v>
      </c>
      <c r="D2" s="47">
        <f>B2-C2</f>
        <v>19989781.03303813</v>
      </c>
      <c r="G2" s="49" t="s">
        <v>46</v>
      </c>
      <c r="H2" s="51">
        <f>FV(9%,1,,-24000000)</f>
        <v>26160000.000000004</v>
      </c>
    </row>
    <row r="3" spans="1:4" ht="12.75">
      <c r="A3" s="46">
        <v>2</v>
      </c>
      <c r="B3" s="47">
        <f>FV(9%,1,,-D2)</f>
        <v>21788861.32601156</v>
      </c>
      <c r="C3" s="50">
        <f>PMT(9%,5,-24000000)</f>
        <v>6170218.966961876</v>
      </c>
      <c r="D3" s="47">
        <f>B3-C3</f>
        <v>15618642.359049685</v>
      </c>
    </row>
    <row r="4" spans="1:4" ht="12.75">
      <c r="A4" s="46">
        <v>3</v>
      </c>
      <c r="B4" s="47">
        <f>FV(9%,1,,-D3)</f>
        <v>17024320.17136416</v>
      </c>
      <c r="C4" s="50">
        <f>PMT(9%,5,-24000000)</f>
        <v>6170218.966961876</v>
      </c>
      <c r="D4" s="47">
        <f>B4-C4</f>
        <v>10854101.204402283</v>
      </c>
    </row>
    <row r="5" spans="1:4" ht="12.75">
      <c r="A5" s="46">
        <v>4</v>
      </c>
      <c r="B5" s="47">
        <f>FV(9%,1,,-D4)</f>
        <v>11830970.312798489</v>
      </c>
      <c r="C5" s="50">
        <f>PMT(9%,5,-24000000)</f>
        <v>6170218.966961876</v>
      </c>
      <c r="D5" s="47">
        <f>B5-C5</f>
        <v>5660751.345836613</v>
      </c>
    </row>
    <row r="6" spans="1:4" ht="12.75">
      <c r="A6" s="46">
        <v>5</v>
      </c>
      <c r="B6" s="47">
        <f>FV(9%,1,,-D5)</f>
        <v>6170218.966961909</v>
      </c>
      <c r="C6" s="50">
        <f>PMT(9%,5,-24000000)</f>
        <v>6170218.966961876</v>
      </c>
      <c r="D6" s="47">
        <f>B6-C6</f>
        <v>3.3527612686157227E-08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2011-04-23T15:38:38Z</dcterms:modified>
  <cp:category/>
  <cp:version/>
  <cp:contentType/>
  <cp:contentStatus/>
</cp:coreProperties>
</file>